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35" yWindow="45" windowWidth="11160" windowHeight="9480"/>
  </bookViews>
  <sheets>
    <sheet name="3.10" sheetId="2" r:id="rId1"/>
  </sheets>
  <calcPr calcId="124519"/>
</workbook>
</file>

<file path=xl/calcChain.xml><?xml version="1.0" encoding="utf-8"?>
<calcChain xmlns="http://schemas.openxmlformats.org/spreadsheetml/2006/main">
  <c r="G5" i="2"/>
  <c r="G6" l="1"/>
  <c r="F6"/>
  <c r="H15"/>
  <c r="I15"/>
  <c r="J22" l="1"/>
  <c r="E22"/>
  <c r="J25" l="1"/>
  <c r="J26"/>
  <c r="J14"/>
  <c r="J10"/>
  <c r="E26"/>
  <c r="J23" l="1"/>
  <c r="D6"/>
  <c r="C6"/>
  <c r="J17"/>
  <c r="I17"/>
  <c r="H17"/>
  <c r="E17"/>
  <c r="I8"/>
  <c r="G20"/>
  <c r="G19" s="1"/>
  <c r="F20"/>
  <c r="F19" s="1"/>
  <c r="D20"/>
  <c r="C20"/>
  <c r="C19" s="1"/>
  <c r="C5" s="1"/>
  <c r="I22"/>
  <c r="H22"/>
  <c r="J27"/>
  <c r="J28"/>
  <c r="I27"/>
  <c r="I28"/>
  <c r="F5" l="1"/>
  <c r="D19"/>
  <c r="E19" s="1"/>
  <c r="E20"/>
  <c r="H6"/>
  <c r="J6"/>
  <c r="I6"/>
  <c r="E6"/>
  <c r="J12" l="1"/>
  <c r="J13"/>
  <c r="I16" l="1"/>
  <c r="I14"/>
  <c r="I13"/>
  <c r="I11"/>
  <c r="I10"/>
  <c r="J8" l="1"/>
  <c r="J9"/>
  <c r="J11"/>
  <c r="J16"/>
  <c r="J18"/>
  <c r="H16"/>
  <c r="H14"/>
  <c r="H13"/>
  <c r="H11"/>
  <c r="H10"/>
  <c r="E16"/>
  <c r="E14"/>
  <c r="E13"/>
  <c r="E11"/>
  <c r="E10"/>
  <c r="H23"/>
  <c r="H24"/>
  <c r="H25"/>
  <c r="H26"/>
  <c r="H8"/>
  <c r="H9"/>
  <c r="H12"/>
  <c r="H18"/>
  <c r="E23"/>
  <c r="E24"/>
  <c r="E25"/>
  <c r="E8"/>
  <c r="E9"/>
  <c r="E12"/>
  <c r="E18"/>
  <c r="I26"/>
  <c r="I25"/>
  <c r="J24"/>
  <c r="I24"/>
  <c r="I23"/>
  <c r="I18"/>
  <c r="I12"/>
  <c r="I9"/>
  <c r="J19" l="1"/>
  <c r="I19"/>
  <c r="J20"/>
  <c r="H19"/>
  <c r="H20"/>
  <c r="D5"/>
  <c r="I20"/>
  <c r="J5" l="1"/>
  <c r="I5"/>
  <c r="H5"/>
  <c r="E5"/>
</calcChain>
</file>

<file path=xl/sharedStrings.xml><?xml version="1.0" encoding="utf-8"?>
<sst xmlns="http://schemas.openxmlformats.org/spreadsheetml/2006/main" count="40" uniqueCount="33">
  <si>
    <t>Вид дохода</t>
  </si>
  <si>
    <t>Всего доходов</t>
  </si>
  <si>
    <t>в т.ч.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</si>
  <si>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</si>
  <si>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</si>
  <si>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</si>
  <si>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Безвозмездные поступления от других бюджетов бюджетной системы Российской Федерации</t>
  </si>
  <si>
    <t>Налоговые и неналоговые доходы, всего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</si>
  <si>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</si>
  <si>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</si>
  <si>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Иные безвозмездные поступления</t>
  </si>
  <si>
    <t>Безвозмездные поступления, всего</t>
  </si>
  <si>
    <t>% исполнения плана на год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</si>
  <si>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</si>
  <si>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</si>
  <si>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</si>
  <si>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</si>
  <si>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</si>
  <si>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Уточненный план на год</t>
  </si>
  <si>
    <t>субвенции бюджетам бюджетной системы Российской Федерации</t>
  </si>
  <si>
    <t>Темп роста, % (гр.6/гр.3)*100</t>
  </si>
  <si>
    <t>Отклонение (гр.6-гр.3)</t>
  </si>
  <si>
    <t>Неналоговые доходы</t>
  </si>
  <si>
    <t>дотации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</si>
  <si>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</si>
  <si>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Государственная пошлина</t>
  </si>
  <si>
    <t>-</t>
  </si>
  <si>
    <t>2019 год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</si>
  <si>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</si>
  <si>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2020 год</t>
  </si>
  <si>
    <t>Транспортный налог</t>
  </si>
  <si>
    <t>Анализ исполнения консолидированного бюджета Нижневартовского района по доходам в разрезе видов доходов за 9 месяцев 2020 г. в сравнении с 9 месяцев 2019 г., тыс. рублей</t>
  </si>
  <si>
    <t>Исполнение за 9 месяцев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</si>
</sst>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164" fontId="4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wrapText="1"/>
    </xf>
    <xf numFmtId="164" fontId="8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vertical="top" wrapText="1"/>
    </xf>
    <xf numFmtId="4" fontId="1" fillId="0" borderId="0" xfId="0" applyNumberFormat="1" applyFont="1"/>
    <xf numFmtId="4" fontId="6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29"/>
  <sheetViews>
    <sheetView tabSelected="1"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5" sqref="D5"/>
    </sheetView>
  </sheetViews>
  <sheetFormatPr defaultRowHeight="15"/>
  <cols>
    <col min="1" max="1" width="0" style="2" hidden="1" customWidth="1"/>
    <col min="2" max="2" width="51.5703125" style="2" customWidth="1"/>
    <col min="3" max="3" width="15.7109375" style="30" customWidth="1"/>
    <col min="4" max="4" width="15.5703125" style="30" customWidth="1"/>
    <col min="5" max="5" width="15.28515625" style="2" customWidth="1"/>
    <col min="6" max="6" width="15.85546875" style="30" customWidth="1"/>
    <col min="7" max="7" width="15" style="30" customWidth="1"/>
    <col min="8" max="8" width="15" style="2" customWidth="1"/>
    <col min="9" max="9" width="15.5703125" style="10" customWidth="1"/>
    <col min="10" max="10" width="10.28515625" style="10" customWidth="1"/>
    <col min="11" max="16384" width="9.140625" style="2"/>
  </cols>
  <sheetData>
    <row r="1" spans="1:10" ht="49.5" customHeight="1">
      <c r="A1" s="1"/>
      <c r="B1" s="31" t="s">
        <v>31</v>
      </c>
      <c r="C1" s="31"/>
      <c r="D1" s="31"/>
      <c r="E1" s="31"/>
      <c r="F1" s="31"/>
      <c r="G1" s="31"/>
      <c r="H1" s="31"/>
      <c r="I1" s="31"/>
      <c r="J1" s="31"/>
    </row>
    <row r="2" spans="1:10" ht="24" customHeight="1">
      <c r="B2" s="33" t="s">
        <v>0</v>
      </c>
      <c r="C2" s="32" t="s">
        <v>27</v>
      </c>
      <c r="D2" s="32"/>
      <c r="E2" s="32"/>
      <c r="F2" s="35" t="s">
        <v>29</v>
      </c>
      <c r="G2" s="36"/>
      <c r="H2" s="37"/>
      <c r="I2" s="38" t="s">
        <v>21</v>
      </c>
      <c r="J2" s="38" t="s">
        <v>20</v>
      </c>
    </row>
    <row r="3" spans="1:10" ht="54.75" customHeight="1">
      <c r="B3" s="34"/>
      <c r="C3" s="3" t="s">
        <v>18</v>
      </c>
      <c r="D3" s="3" t="s">
        <v>32</v>
      </c>
      <c r="E3" s="4" t="s">
        <v>12</v>
      </c>
      <c r="F3" s="3" t="s">
        <v>18</v>
      </c>
      <c r="G3" s="3" t="s">
        <v>32</v>
      </c>
      <c r="H3" s="4" t="s">
        <v>12</v>
      </c>
      <c r="I3" s="39"/>
      <c r="J3" s="39"/>
    </row>
    <row r="4" spans="1:10" ht="16.5" customHeight="1">
      <c r="B4" s="5">
        <v>1</v>
      </c>
      <c r="C4" s="3">
        <v>2</v>
      </c>
      <c r="D4" s="3">
        <v>3</v>
      </c>
      <c r="E4" s="4">
        <v>4</v>
      </c>
      <c r="F4" s="3">
        <v>5</v>
      </c>
      <c r="G4" s="3">
        <v>6</v>
      </c>
      <c r="H4" s="4">
        <v>7</v>
      </c>
      <c r="I4" s="6">
        <v>8</v>
      </c>
      <c r="J4" s="6">
        <v>9</v>
      </c>
    </row>
    <row r="5" spans="1:10">
      <c r="B5" s="7" t="s">
        <v>1</v>
      </c>
      <c r="C5" s="8">
        <f>C6+C19</f>
        <v>4658784.6559999995</v>
      </c>
      <c r="D5" s="8">
        <f>D6+D19</f>
        <v>3342350.6449999996</v>
      </c>
      <c r="E5" s="9">
        <f>D5/C5*100</f>
        <v>71.742973582078349</v>
      </c>
      <c r="F5" s="8">
        <f>F6+F19</f>
        <v>4643122.3430000003</v>
      </c>
      <c r="G5" s="8">
        <f>G6+G19-0.1</f>
        <v>3618079.7719999994</v>
      </c>
      <c r="H5" s="9">
        <f>G5/F5*100</f>
        <v>77.923421024101131</v>
      </c>
      <c r="I5" s="8">
        <f>G5-D5</f>
        <v>275729.12699999986</v>
      </c>
      <c r="J5" s="8">
        <f>G5/D5*100</f>
        <v>108.2495571615886</v>
      </c>
    </row>
    <row r="6" spans="1:10" s="10" customFormat="1">
      <c r="B6" s="11" t="s">
        <v>7</v>
      </c>
      <c r="C6" s="8">
        <f>C8+C9+C10+C11+C12+C13+C14+C16+C17+C18</f>
        <v>2406262.2400000002</v>
      </c>
      <c r="D6" s="8">
        <f>D8+D9+D10+D11+D12+D13+D14+D16+D17+D18</f>
        <v>1847402.0289999996</v>
      </c>
      <c r="E6" s="8">
        <f t="shared" ref="E6:E22" si="0">D6/C6*100</f>
        <v>76.774758722889629</v>
      </c>
      <c r="F6" s="8">
        <f>F8+F9+F10+F11+F12+F13+F14+F16+F18+F17+F15</f>
        <v>2518222.9750000001</v>
      </c>
      <c r="G6" s="8">
        <f>G8+G9+G10+G11+G12+G13+G14+G16+G18+G17+G15</f>
        <v>2031139.1439999999</v>
      </c>
      <c r="H6" s="8">
        <f t="shared" ref="H6:H20" si="1">G6/F6*100</f>
        <v>80.657636919542426</v>
      </c>
      <c r="I6" s="8">
        <f t="shared" ref="I6:I19" si="2">G6-D6</f>
        <v>183737.11500000022</v>
      </c>
      <c r="J6" s="8">
        <f t="shared" ref="J6:J12" si="3">G6/D6*100</f>
        <v>109.94570278238014</v>
      </c>
    </row>
    <row r="7" spans="1:10" s="10" customFormat="1">
      <c r="B7" s="12" t="s">
        <v>2</v>
      </c>
      <c r="C7" s="13"/>
      <c r="D7" s="14"/>
      <c r="E7" s="14"/>
      <c r="F7" s="14"/>
      <c r="G7" s="14"/>
      <c r="H7" s="14"/>
      <c r="I7" s="14"/>
      <c r="J7" s="14"/>
    </row>
    <row r="8" spans="1:10" s="10" customFormat="1">
      <c r="B8" s="12" t="s">
        <v>3</v>
      </c>
      <c r="C8" s="14">
        <v>1568377</v>
      </c>
      <c r="D8" s="14">
        <v>1198488.753</v>
      </c>
      <c r="E8" s="14">
        <f t="shared" si="0"/>
        <v>76.41585875079781</v>
      </c>
      <c r="F8" s="14">
        <v>1605928</v>
      </c>
      <c r="G8" s="14">
        <v>1264530.294</v>
      </c>
      <c r="H8" s="14">
        <f t="shared" si="1"/>
        <v>78.741406464050684</v>
      </c>
      <c r="I8" s="14">
        <f t="shared" si="2"/>
        <v>66041.540999999968</v>
      </c>
      <c r="J8" s="14">
        <f t="shared" si="3"/>
        <v>105.51040139798458</v>
      </c>
    </row>
    <row r="9" spans="1:10" s="10" customFormat="1" ht="27" customHeight="1">
      <c r="B9" s="15" t="s">
        <v>5</v>
      </c>
      <c r="C9" s="14">
        <v>26499</v>
      </c>
      <c r="D9" s="14">
        <v>24349.059000000001</v>
      </c>
      <c r="E9" s="14">
        <f t="shared" si="0"/>
        <v>91.886708932412546</v>
      </c>
      <c r="F9" s="14">
        <v>27402</v>
      </c>
      <c r="G9" s="14">
        <v>22553.334999999999</v>
      </c>
      <c r="H9" s="14">
        <f t="shared" si="1"/>
        <v>82.305433909933583</v>
      </c>
      <c r="I9" s="14">
        <f t="shared" si="2"/>
        <v>-1795.724000000002</v>
      </c>
      <c r="J9" s="14">
        <f t="shared" si="3"/>
        <v>92.625078447590099</v>
      </c>
    </row>
    <row r="10" spans="1:10" s="10" customFormat="1" ht="30">
      <c r="B10" s="15" t="s">
        <v>13</v>
      </c>
      <c r="C10" s="14">
        <v>66404</v>
      </c>
      <c r="D10" s="14">
        <v>51214.521000000001</v>
      </c>
      <c r="E10" s="14">
        <f t="shared" si="0"/>
        <v>77.125656586952601</v>
      </c>
      <c r="F10" s="14">
        <v>71250</v>
      </c>
      <c r="G10" s="14">
        <v>46500.324999999997</v>
      </c>
      <c r="H10" s="14">
        <f t="shared" si="1"/>
        <v>65.263614035087713</v>
      </c>
      <c r="I10" s="14">
        <f t="shared" si="2"/>
        <v>-4714.1960000000036</v>
      </c>
      <c r="J10" s="14">
        <f t="shared" si="3"/>
        <v>90.795196542011979</v>
      </c>
    </row>
    <row r="11" spans="1:10" s="10" customFormat="1" ht="30">
      <c r="B11" s="15" t="s">
        <v>14</v>
      </c>
      <c r="C11" s="14">
        <v>8542</v>
      </c>
      <c r="D11" s="14">
        <v>6100.01</v>
      </c>
      <c r="E11" s="14">
        <f t="shared" si="0"/>
        <v>71.411964411144936</v>
      </c>
      <c r="F11" s="14">
        <v>8000</v>
      </c>
      <c r="G11" s="14">
        <v>4373.2979999999998</v>
      </c>
      <c r="H11" s="14">
        <f t="shared" si="1"/>
        <v>54.666225000000004</v>
      </c>
      <c r="I11" s="14">
        <f t="shared" si="2"/>
        <v>-1726.7120000000004</v>
      </c>
      <c r="J11" s="14">
        <f t="shared" si="3"/>
        <v>71.693292306078177</v>
      </c>
    </row>
    <row r="12" spans="1:10" s="10" customFormat="1">
      <c r="B12" s="12" t="s">
        <v>4</v>
      </c>
      <c r="C12" s="14">
        <v>642</v>
      </c>
      <c r="D12" s="14">
        <v>270.66899999999998</v>
      </c>
      <c r="E12" s="14">
        <f t="shared" si="0"/>
        <v>42.160280373831768</v>
      </c>
      <c r="F12" s="14">
        <v>632</v>
      </c>
      <c r="G12" s="14">
        <v>676.56100000000004</v>
      </c>
      <c r="H12" s="14">
        <f t="shared" si="1"/>
        <v>107.05079113924052</v>
      </c>
      <c r="I12" s="14">
        <f t="shared" si="2"/>
        <v>405.89200000000005</v>
      </c>
      <c r="J12" s="14">
        <f t="shared" si="3"/>
        <v>249.95880577384187</v>
      </c>
    </row>
    <row r="13" spans="1:10" s="10" customFormat="1" ht="30">
      <c r="B13" s="15" t="s">
        <v>15</v>
      </c>
      <c r="C13" s="14">
        <v>2789</v>
      </c>
      <c r="D13" s="14">
        <v>2445.4</v>
      </c>
      <c r="E13" s="14">
        <f t="shared" si="0"/>
        <v>87.680172104697036</v>
      </c>
      <c r="F13" s="14">
        <v>4640</v>
      </c>
      <c r="G13" s="14">
        <v>2470.6109999999999</v>
      </c>
      <c r="H13" s="14">
        <f t="shared" si="1"/>
        <v>53.245926724137924</v>
      </c>
      <c r="I13" s="14">
        <f t="shared" si="2"/>
        <v>25.210999999999785</v>
      </c>
      <c r="J13" s="14">
        <f t="shared" ref="J13:J14" si="4">G13/D13*100</f>
        <v>101.03095608080477</v>
      </c>
    </row>
    <row r="14" spans="1:10" s="10" customFormat="1">
      <c r="B14" s="15" t="s">
        <v>16</v>
      </c>
      <c r="C14" s="14">
        <v>12993</v>
      </c>
      <c r="D14" s="14">
        <v>7603.058</v>
      </c>
      <c r="E14" s="14">
        <f t="shared" si="0"/>
        <v>58.516570461017473</v>
      </c>
      <c r="F14" s="14">
        <v>14361</v>
      </c>
      <c r="G14" s="14">
        <v>3987.7139999999999</v>
      </c>
      <c r="H14" s="14">
        <f t="shared" si="1"/>
        <v>27.767662419051597</v>
      </c>
      <c r="I14" s="14">
        <f t="shared" si="2"/>
        <v>-3615.3440000000001</v>
      </c>
      <c r="J14" s="14">
        <f t="shared" si="4"/>
        <v>52.448817304826555</v>
      </c>
    </row>
    <row r="15" spans="1:10" s="10" customFormat="1">
      <c r="B15" s="15" t="s">
        <v>30</v>
      </c>
      <c r="C15" s="14">
        <v>0</v>
      </c>
      <c r="D15" s="14">
        <v>0</v>
      </c>
      <c r="E15" s="14"/>
      <c r="F15" s="14">
        <v>9090</v>
      </c>
      <c r="G15" s="14">
        <v>4965.402</v>
      </c>
      <c r="H15" s="14">
        <f t="shared" si="1"/>
        <v>54.624884488448842</v>
      </c>
      <c r="I15" s="14">
        <f t="shared" si="2"/>
        <v>4965.402</v>
      </c>
      <c r="J15" s="14"/>
    </row>
    <row r="16" spans="1:10" s="10" customFormat="1">
      <c r="B16" s="12" t="s">
        <v>17</v>
      </c>
      <c r="C16" s="14">
        <v>43719</v>
      </c>
      <c r="D16" s="14">
        <v>34371.385000000002</v>
      </c>
      <c r="E16" s="14">
        <f t="shared" si="0"/>
        <v>78.618872801299204</v>
      </c>
      <c r="F16" s="14">
        <v>44305.807000000001</v>
      </c>
      <c r="G16" s="14">
        <v>34267.529000000002</v>
      </c>
      <c r="H16" s="14">
        <f t="shared" si="1"/>
        <v>77.343200181411888</v>
      </c>
      <c r="I16" s="14">
        <f t="shared" si="2"/>
        <v>-103.85599999999977</v>
      </c>
      <c r="J16" s="14">
        <f t="shared" ref="J16:J22" si="5">G16/D16*100</f>
        <v>99.697841678477602</v>
      </c>
    </row>
    <row r="17" spans="2:10" s="10" customFormat="1">
      <c r="B17" s="12" t="s">
        <v>25</v>
      </c>
      <c r="C17" s="14">
        <v>3545</v>
      </c>
      <c r="D17" s="14">
        <v>3441.0749999999998</v>
      </c>
      <c r="E17" s="14">
        <f t="shared" si="0"/>
        <v>97.068406205923836</v>
      </c>
      <c r="F17" s="14">
        <v>3560</v>
      </c>
      <c r="G17" s="14">
        <v>2688.875</v>
      </c>
      <c r="H17" s="14">
        <f t="shared" si="1"/>
        <v>75.530196629213492</v>
      </c>
      <c r="I17" s="14">
        <f t="shared" si="2"/>
        <v>-752.19999999999982</v>
      </c>
      <c r="J17" s="14">
        <f t="shared" si="5"/>
        <v>78.14055200773015</v>
      </c>
    </row>
    <row r="18" spans="2:10" s="10" customFormat="1">
      <c r="B18" s="12" t="s">
        <v>22</v>
      </c>
      <c r="C18" s="14">
        <v>672752.24</v>
      </c>
      <c r="D18" s="14">
        <v>519118.09899999999</v>
      </c>
      <c r="E18" s="14">
        <f t="shared" si="0"/>
        <v>77.163340102739753</v>
      </c>
      <c r="F18" s="14">
        <v>729054.16799999995</v>
      </c>
      <c r="G18" s="14">
        <v>644125.19999999995</v>
      </c>
      <c r="H18" s="14">
        <f t="shared" si="1"/>
        <v>88.350801390658802</v>
      </c>
      <c r="I18" s="14">
        <f t="shared" si="2"/>
        <v>125007.10099999997</v>
      </c>
      <c r="J18" s="14">
        <f t="shared" si="5"/>
        <v>124.0806670468255</v>
      </c>
    </row>
    <row r="19" spans="2:10">
      <c r="B19" s="7" t="s">
        <v>11</v>
      </c>
      <c r="C19" s="8">
        <f>C20+C26+C27+C28</f>
        <v>2252522.4159999997</v>
      </c>
      <c r="D19" s="8">
        <f>D20+D26+D27+D28</f>
        <v>1494948.6159999999</v>
      </c>
      <c r="E19" s="16">
        <f t="shared" si="0"/>
        <v>66.367757558422454</v>
      </c>
      <c r="F19" s="8">
        <f>F20+F26+F27+F28</f>
        <v>2124899.3679999998</v>
      </c>
      <c r="G19" s="8">
        <f>G20+G26+G27+G28</f>
        <v>1586940.7279999999</v>
      </c>
      <c r="H19" s="9">
        <f t="shared" si="1"/>
        <v>74.683100381062374</v>
      </c>
      <c r="I19" s="8">
        <f t="shared" si="2"/>
        <v>91992.111999999965</v>
      </c>
      <c r="J19" s="8">
        <f t="shared" si="5"/>
        <v>106.15353002875385</v>
      </c>
    </row>
    <row r="20" spans="2:10" ht="30">
      <c r="B20" s="17" t="s">
        <v>6</v>
      </c>
      <c r="C20" s="14">
        <f>C22+C23+C24+C25</f>
        <v>2219168.0109999999</v>
      </c>
      <c r="D20" s="14">
        <f>D22+D23+D24+D25</f>
        <v>1456275.88</v>
      </c>
      <c r="E20" s="14">
        <f t="shared" si="0"/>
        <v>65.622605984833655</v>
      </c>
      <c r="F20" s="14">
        <f>F22+F23+F24+F25</f>
        <v>2112530.4819999998</v>
      </c>
      <c r="G20" s="14">
        <f>G22+G23+G24+G25</f>
        <v>1570327.2249999999</v>
      </c>
      <c r="H20" s="18">
        <f t="shared" si="1"/>
        <v>74.333943977618773</v>
      </c>
      <c r="I20" s="14">
        <f t="shared" ref="I20:I28" si="6">G20-D20</f>
        <v>114051.34499999997</v>
      </c>
      <c r="J20" s="14">
        <f t="shared" si="5"/>
        <v>107.83171283452144</v>
      </c>
    </row>
    <row r="21" spans="2:10">
      <c r="B21" s="17" t="s">
        <v>2</v>
      </c>
      <c r="C21" s="19"/>
      <c r="D21" s="14"/>
      <c r="E21" s="18"/>
      <c r="F21" s="14"/>
      <c r="G21" s="14"/>
      <c r="H21" s="18"/>
      <c r="I21" s="14"/>
      <c r="J21" s="14"/>
    </row>
    <row r="22" spans="2:10" s="23" customFormat="1" ht="30">
      <c r="B22" s="20" t="s">
        <v>23</v>
      </c>
      <c r="C22" s="21">
        <v>85828.4</v>
      </c>
      <c r="D22" s="21">
        <v>82391.06</v>
      </c>
      <c r="E22" s="18">
        <f t="shared" si="0"/>
        <v>95.995101854397845</v>
      </c>
      <c r="F22" s="21">
        <v>55031.199999999997</v>
      </c>
      <c r="G22" s="21">
        <v>51575.8</v>
      </c>
      <c r="H22" s="22">
        <f t="shared" ref="H22:H26" si="7">G22/F22*100</f>
        <v>93.721016441582236</v>
      </c>
      <c r="I22" s="21">
        <f t="shared" si="6"/>
        <v>-30815.259999999995</v>
      </c>
      <c r="J22" s="14">
        <f t="shared" si="5"/>
        <v>62.598781955226698</v>
      </c>
    </row>
    <row r="23" spans="2:10" ht="45">
      <c r="B23" s="20" t="s">
        <v>8</v>
      </c>
      <c r="C23" s="21">
        <v>593475.11199999996</v>
      </c>
      <c r="D23" s="21">
        <v>199721.587</v>
      </c>
      <c r="E23" s="22">
        <f t="shared" ref="E23:E26" si="8">D23/C23*100</f>
        <v>33.652900174186243</v>
      </c>
      <c r="F23" s="21">
        <v>367915.57699999999</v>
      </c>
      <c r="G23" s="21">
        <v>186762.95499999999</v>
      </c>
      <c r="H23" s="22">
        <f t="shared" si="7"/>
        <v>50.762448418975204</v>
      </c>
      <c r="I23" s="21">
        <f t="shared" si="6"/>
        <v>-12958.632000000012</v>
      </c>
      <c r="J23" s="21">
        <f t="shared" ref="J23:J26" si="9">G23/D23*100</f>
        <v>93.511651797559551</v>
      </c>
    </row>
    <row r="24" spans="2:10" ht="30">
      <c r="B24" s="20" t="s">
        <v>19</v>
      </c>
      <c r="C24" s="21">
        <v>1527268.504</v>
      </c>
      <c r="D24" s="21">
        <v>1166391.9169999999</v>
      </c>
      <c r="E24" s="22">
        <f t="shared" si="8"/>
        <v>76.371110511685117</v>
      </c>
      <c r="F24" s="21">
        <v>1665897.952</v>
      </c>
      <c r="G24" s="21">
        <v>1327194.1340000001</v>
      </c>
      <c r="H24" s="22">
        <f t="shared" si="7"/>
        <v>79.66839339748465</v>
      </c>
      <c r="I24" s="21">
        <f t="shared" si="6"/>
        <v>160802.21700000018</v>
      </c>
      <c r="J24" s="21">
        <f t="shared" si="9"/>
        <v>113.78629383968889</v>
      </c>
    </row>
    <row r="25" spans="2:10">
      <c r="B25" s="24" t="s">
        <v>9</v>
      </c>
      <c r="C25" s="21">
        <v>12595.995000000001</v>
      </c>
      <c r="D25" s="21">
        <v>7771.3159999999998</v>
      </c>
      <c r="E25" s="22">
        <f t="shared" si="8"/>
        <v>61.696721854843538</v>
      </c>
      <c r="F25" s="21">
        <v>23685.753000000001</v>
      </c>
      <c r="G25" s="21">
        <v>4794.3360000000002</v>
      </c>
      <c r="H25" s="22">
        <f t="shared" si="7"/>
        <v>20.241433742891772</v>
      </c>
      <c r="I25" s="21">
        <f t="shared" si="6"/>
        <v>-2976.9799999999996</v>
      </c>
      <c r="J25" s="21">
        <f t="shared" si="9"/>
        <v>61.692717166564847</v>
      </c>
    </row>
    <row r="26" spans="2:10">
      <c r="B26" s="25" t="s">
        <v>10</v>
      </c>
      <c r="C26" s="14">
        <v>33354.404999999999</v>
      </c>
      <c r="D26" s="14">
        <v>39174.673000000003</v>
      </c>
      <c r="E26" s="22">
        <f t="shared" si="8"/>
        <v>117.44977312591847</v>
      </c>
      <c r="F26" s="14">
        <v>12368.886</v>
      </c>
      <c r="G26" s="14">
        <v>16942.986000000001</v>
      </c>
      <c r="H26" s="18">
        <f t="shared" si="7"/>
        <v>136.98069494698228</v>
      </c>
      <c r="I26" s="14">
        <f t="shared" si="6"/>
        <v>-22231.687000000002</v>
      </c>
      <c r="J26" s="21">
        <f t="shared" si="9"/>
        <v>43.249846654750634</v>
      </c>
    </row>
    <row r="27" spans="2:10" ht="60">
      <c r="B27" s="26" t="s">
        <v>28</v>
      </c>
      <c r="C27" s="14">
        <v>0</v>
      </c>
      <c r="D27" s="14">
        <v>47.97</v>
      </c>
      <c r="E27" s="18" t="s">
        <v>26</v>
      </c>
      <c r="F27" s="14">
        <v>0</v>
      </c>
      <c r="G27" s="14">
        <v>0</v>
      </c>
      <c r="H27" s="18" t="s">
        <v>26</v>
      </c>
      <c r="I27" s="14">
        <f t="shared" si="6"/>
        <v>-47.97</v>
      </c>
      <c r="J27" s="14">
        <f t="shared" ref="J27:J28" si="10">G27/D27*100</f>
        <v>0</v>
      </c>
    </row>
    <row r="28" spans="2:10" ht="45">
      <c r="B28" s="26" t="s">
        <v>24</v>
      </c>
      <c r="C28" s="14">
        <v>0</v>
      </c>
      <c r="D28" s="14">
        <v>-549.90700000000004</v>
      </c>
      <c r="E28" s="18" t="s">
        <v>26</v>
      </c>
      <c r="F28" s="14">
        <v>0</v>
      </c>
      <c r="G28" s="14">
        <v>-329.483</v>
      </c>
      <c r="H28" s="18" t="s">
        <v>26</v>
      </c>
      <c r="I28" s="14">
        <f t="shared" si="6"/>
        <v>220.42400000000004</v>
      </c>
      <c r="J28" s="14">
        <f t="shared" si="10"/>
        <v>59.916131273106174</v>
      </c>
    </row>
    <row r="29" spans="2:10" s="27" customFormat="1">
      <c r="C29" s="28"/>
      <c r="D29" s="28"/>
      <c r="F29" s="28"/>
      <c r="G29" s="28"/>
      <c r="I29" s="29"/>
      <c r="J29" s="29"/>
    </row>
  </sheetData>
  <mergeCells count="6">
    <mergeCell ref="B1:J1"/>
    <mergeCell ref="C2:E2"/>
    <mergeCell ref="B2:B3"/>
    <mergeCell ref="F2:H2"/>
    <mergeCell ref="I2:I3"/>
    <mergeCell ref="J2:J3"/>
  </mergeCells>
  <printOptions horizontalCentered="1"/>
  <pageMargins left="0" right="0" top="0" bottom="0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Марон Надежда Николаевна</dc:creator>
  <cp:lastModifiedBy>Анюта</cp:lastModifiedBy>
  <cp:lastPrinted>2020-10-20T11:16:44Z</cp:lastPrinted>
  <dcterms:created xsi:type="dcterms:W3CDTF">2015-05-06T07:14:08Z</dcterms:created>
  <dcterms:modified xsi:type="dcterms:W3CDTF">2020-10-26T10:38:26Z</dcterms:modified>
</cp:coreProperties>
</file>